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gonzalez\Desktop\Boletín IV trimestre de 2024_V2\"/>
    </mc:Choice>
  </mc:AlternateContent>
  <bookViews>
    <workbookView xWindow="0" yWindow="0" windowWidth="21600" windowHeight="9435"/>
  </bookViews>
  <sheets>
    <sheet name="Cuadro 12" sheetId="1" r:id="rId1"/>
  </sheets>
  <definedNames>
    <definedName name="_xlnm.Print_Area" localSheetId="0">'Cuadro 12'!$A$1:$J$63</definedName>
    <definedName name="_xlnm.Print_Titles" localSheetId="0">'Cuadro 12'!$1:$9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E25" i="1"/>
  <c r="F24" i="1"/>
  <c r="E57" i="1"/>
  <c r="I57" i="1"/>
  <c r="H57" i="1"/>
  <c r="B57" i="1"/>
  <c r="H22" i="1"/>
  <c r="I21" i="1"/>
  <c r="I53" i="1"/>
  <c r="H53" i="1"/>
  <c r="B20" i="1"/>
  <c r="F53" i="1"/>
  <c r="E53" i="1"/>
  <c r="C53" i="1"/>
  <c r="E17" i="1"/>
  <c r="C49" i="1"/>
  <c r="F16" i="1"/>
  <c r="E49" i="1"/>
  <c r="I49" i="1"/>
  <c r="J49" i="1" s="1"/>
  <c r="H49" i="1"/>
  <c r="B49" i="1"/>
  <c r="H14" i="1"/>
  <c r="I13" i="1"/>
  <c r="H44" i="1"/>
  <c r="I45" i="1"/>
  <c r="H45" i="1"/>
  <c r="B44" i="1"/>
  <c r="F45" i="1"/>
  <c r="G45" i="1" s="1"/>
  <c r="E45" i="1"/>
  <c r="C45" i="1"/>
  <c r="E26" i="1"/>
  <c r="F40" i="1"/>
  <c r="G40" i="1" s="1"/>
  <c r="E40" i="1"/>
  <c r="I40" i="1"/>
  <c r="J40" i="1" s="1"/>
  <c r="H40" i="1"/>
  <c r="C40" i="1"/>
  <c r="B40" i="1"/>
  <c r="H36" i="1"/>
  <c r="B21" i="1"/>
  <c r="I36" i="1"/>
  <c r="J36" i="1" s="1"/>
  <c r="B36" i="1"/>
  <c r="F36" i="1"/>
  <c r="E36" i="1"/>
  <c r="E18" i="1"/>
  <c r="H27" i="1"/>
  <c r="F32" i="1"/>
  <c r="G32" i="1" s="1"/>
  <c r="E32" i="1"/>
  <c r="I32" i="1"/>
  <c r="J32" i="1" s="1"/>
  <c r="H32" i="1"/>
  <c r="C32" i="1"/>
  <c r="B32" i="1"/>
  <c r="I27" i="1"/>
  <c r="H28" i="1"/>
  <c r="B13" i="1"/>
  <c r="I28" i="1"/>
  <c r="J28" i="1" s="1"/>
  <c r="C27" i="1"/>
  <c r="B28" i="1"/>
  <c r="F28" i="1"/>
  <c r="E28" i="1"/>
  <c r="E27" i="1"/>
  <c r="I26" i="1"/>
  <c r="H26" i="1"/>
  <c r="F26" i="1"/>
  <c r="C26" i="1"/>
  <c r="D26" i="1" s="1"/>
  <c r="B26" i="1"/>
  <c r="I25" i="1"/>
  <c r="H25" i="1"/>
  <c r="C25" i="1"/>
  <c r="B25" i="1"/>
  <c r="I24" i="1"/>
  <c r="H24" i="1"/>
  <c r="E24" i="1"/>
  <c r="C24" i="1"/>
  <c r="B24" i="1"/>
  <c r="C23" i="1"/>
  <c r="B23" i="1"/>
  <c r="F22" i="1"/>
  <c r="E22" i="1"/>
  <c r="C22" i="1"/>
  <c r="D22" i="1" s="1"/>
  <c r="B22" i="1"/>
  <c r="H21" i="1"/>
  <c r="F21" i="1"/>
  <c r="E21" i="1"/>
  <c r="C21" i="1"/>
  <c r="I20" i="1"/>
  <c r="H20" i="1"/>
  <c r="F20" i="1"/>
  <c r="G20" i="1" s="1"/>
  <c r="E20" i="1"/>
  <c r="I18" i="1"/>
  <c r="J18" i="1" s="1"/>
  <c r="H18" i="1"/>
  <c r="F18" i="1"/>
  <c r="C18" i="1"/>
  <c r="B18" i="1"/>
  <c r="I17" i="1"/>
  <c r="H17" i="1"/>
  <c r="C17" i="1"/>
  <c r="D17" i="1" s="1"/>
  <c r="B17" i="1"/>
  <c r="I16" i="1"/>
  <c r="H16" i="1"/>
  <c r="E16" i="1"/>
  <c r="C16" i="1"/>
  <c r="B16" i="1"/>
  <c r="B15" i="1"/>
  <c r="F14" i="1"/>
  <c r="E14" i="1"/>
  <c r="C14" i="1"/>
  <c r="B14" i="1"/>
  <c r="H13" i="1"/>
  <c r="F13" i="1"/>
  <c r="E13" i="1"/>
  <c r="C13" i="1"/>
  <c r="I12" i="1"/>
  <c r="H12" i="1"/>
  <c r="F12" i="1"/>
  <c r="G12" i="1" s="1"/>
  <c r="E12" i="1"/>
  <c r="J24" i="1" l="1"/>
  <c r="G26" i="1"/>
  <c r="D25" i="1"/>
  <c r="J57" i="1"/>
  <c r="J25" i="1"/>
  <c r="D57" i="1"/>
  <c r="J20" i="1"/>
  <c r="G22" i="1"/>
  <c r="G53" i="1"/>
  <c r="E19" i="1"/>
  <c r="D49" i="1"/>
  <c r="C15" i="1"/>
  <c r="D15" i="1" s="1"/>
  <c r="D16" i="1"/>
  <c r="J12" i="1"/>
  <c r="G14" i="1"/>
  <c r="J45" i="1"/>
  <c r="E11" i="1"/>
  <c r="H23" i="1"/>
  <c r="D23" i="1"/>
  <c r="D40" i="1"/>
  <c r="I23" i="1"/>
  <c r="D24" i="1"/>
  <c r="J26" i="1"/>
  <c r="E23" i="1"/>
  <c r="G21" i="1"/>
  <c r="F19" i="1"/>
  <c r="G19" i="1" s="1"/>
  <c r="G36" i="1"/>
  <c r="H19" i="1"/>
  <c r="I15" i="1"/>
  <c r="D32" i="1"/>
  <c r="J17" i="1"/>
  <c r="D18" i="1"/>
  <c r="H15" i="1"/>
  <c r="G18" i="1"/>
  <c r="J16" i="1"/>
  <c r="G13" i="1"/>
  <c r="G28" i="1"/>
  <c r="F11" i="1"/>
  <c r="G11" i="1" s="1"/>
  <c r="E10" i="1"/>
  <c r="D14" i="1"/>
  <c r="J13" i="1"/>
  <c r="D13" i="1"/>
  <c r="G16" i="1"/>
  <c r="D53" i="1"/>
  <c r="J21" i="1"/>
  <c r="J53" i="1"/>
  <c r="B19" i="1"/>
  <c r="E15" i="1"/>
  <c r="D21" i="1"/>
  <c r="J27" i="1"/>
  <c r="H11" i="1"/>
  <c r="H10" i="1"/>
  <c r="F23" i="1"/>
  <c r="G24" i="1"/>
  <c r="C12" i="1"/>
  <c r="I14" i="1"/>
  <c r="J14" i="1" s="1"/>
  <c r="F17" i="1"/>
  <c r="G17" i="1" s="1"/>
  <c r="C20" i="1"/>
  <c r="I22" i="1"/>
  <c r="J22" i="1" s="1"/>
  <c r="F25" i="1"/>
  <c r="G25" i="1" s="1"/>
  <c r="C28" i="1"/>
  <c r="D28" i="1" s="1"/>
  <c r="C36" i="1"/>
  <c r="D36" i="1" s="1"/>
  <c r="C44" i="1"/>
  <c r="D44" i="1" s="1"/>
  <c r="B45" i="1"/>
  <c r="D45" i="1" s="1"/>
  <c r="F49" i="1"/>
  <c r="G49" i="1" s="1"/>
  <c r="B53" i="1"/>
  <c r="F57" i="1"/>
  <c r="G57" i="1" s="1"/>
  <c r="F27" i="1"/>
  <c r="G27" i="1" s="1"/>
  <c r="E44" i="1"/>
  <c r="F44" i="1"/>
  <c r="B27" i="1"/>
  <c r="D27" i="1" s="1"/>
  <c r="I44" i="1"/>
  <c r="J44" i="1" s="1"/>
  <c r="B12" i="1"/>
  <c r="G23" i="1" l="1"/>
  <c r="J23" i="1"/>
  <c r="J15" i="1"/>
  <c r="F15" i="1"/>
  <c r="G15" i="1" s="1"/>
  <c r="B11" i="1"/>
  <c r="B10" i="1"/>
  <c r="C11" i="1"/>
  <c r="D11" i="1" s="1"/>
  <c r="C10" i="1"/>
  <c r="D12" i="1"/>
  <c r="G44" i="1"/>
  <c r="F10" i="1"/>
  <c r="G10" i="1" s="1"/>
  <c r="I10" i="1"/>
  <c r="J10" i="1" s="1"/>
  <c r="C19" i="1"/>
  <c r="D19" i="1" s="1"/>
  <c r="D20" i="1"/>
  <c r="I19" i="1"/>
  <c r="J19" i="1" s="1"/>
  <c r="I11" i="1"/>
  <c r="J11" i="1" s="1"/>
  <c r="D10" i="1" l="1"/>
</calcChain>
</file>

<file path=xl/sharedStrings.xml><?xml version="1.0" encoding="utf-8"?>
<sst xmlns="http://schemas.openxmlformats.org/spreadsheetml/2006/main" count="71" uniqueCount="35">
  <si>
    <t>República de Panamá</t>
  </si>
  <si>
    <t>CONTRALORÍA GENERAL DE LA REPÚBLICA</t>
  </si>
  <si>
    <t>Instituto Nacional de Estadística y Censo</t>
  </si>
  <si>
    <t>(Empresas con cinco y más personas empleadas)</t>
  </si>
  <si>
    <t>Región y trimestre</t>
  </si>
  <si>
    <t>Personal empleado (1)</t>
  </si>
  <si>
    <t>TOTAL DE LA REPÚBLICA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</si>
  <si>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</si>
  <si>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</si>
  <si>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</si>
  <si>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</si>
  <si>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</si>
  <si>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</si>
  <si>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</si>
  <si>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</si>
  <si>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</si>
  <si>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</si>
  <si>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</si>
  <si>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</si>
  <si>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Panamá</t>
  </si>
  <si>
    <t xml:space="preserve">NOTA:  Las diferencias en los valores obedecen al redondeo en el procesamiento automático de los datos.  </t>
  </si>
  <si>
    <t>(P) Cifras preliminares.</t>
  </si>
  <si>
    <t>ALGUNOS SERVICIOS</t>
  </si>
  <si>
    <t xml:space="preserve">Cuadro 12.  PERSONAL EMPLEADO, REMUNERACIONES PAGADAS E INGRESOS TOTALES </t>
  </si>
  <si>
    <t>Remuneraciones pagadas                                                                                    (En miles de balboas)</t>
  </si>
  <si>
    <t>Ingresos totales                                                                                            (En miles de balboas)</t>
  </si>
  <si>
    <t>2024 (P)</t>
  </si>
  <si>
    <t>Variación porcentual</t>
  </si>
  <si>
    <t>Resto del país</t>
  </si>
  <si>
    <t>EN LA REPÚBLICA, SEGÚN REGIÓN Y TRIMESTRE:  ENERO-DICIEMBRE 2023-24</t>
  </si>
  <si>
    <t>Cuarto trimestre</t>
  </si>
  <si>
    <t>Octubre</t>
  </si>
  <si>
    <t>Noviembre</t>
  </si>
  <si>
    <t>Diciembre</t>
  </si>
  <si>
    <t>(1)  El total de personal empleado es un promedio de los 12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</si>
</sst>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3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4" borderId="5" xfId="0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 indent="1"/>
    </xf>
    <xf numFmtId="3" fontId="4" fillId="0" borderId="3" xfId="0" applyNumberFormat="1" applyFont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2"/>
    </xf>
    <xf numFmtId="0" fontId="4" fillId="4" borderId="5" xfId="0" applyFont="1" applyFill="1" applyBorder="1" applyAlignment="1">
      <alignment horizontal="left" indent="3"/>
    </xf>
    <xf numFmtId="0" fontId="4" fillId="4" borderId="6" xfId="0" applyFont="1" applyFill="1" applyBorder="1" applyAlignment="1">
      <alignment horizontal="left" indent="3"/>
    </xf>
    <xf numFmtId="3" fontId="4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2" borderId="0" xfId="0" applyNumberFormat="1" applyFont="1" applyFill="1"/>
    <xf numFmtId="0" fontId="5" fillId="4" borderId="5" xfId="0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K63"/>
  <sheetViews>
    <sheetView showGridLines="0" tabSelected="1" zoomScaleNormal="100" workbookViewId="0">
      <selection activeCell="A4" sqref="A4:J4"/>
    </sheetView>
  </sheetViews>
  <sheetFormatPr baseColWidth="10" defaultRowHeight="12.75" x14ac:dyDescent="0.2"/>
  <cols>
    <col min="1" max="1" width="29.7109375" style="2" customWidth="1"/>
    <col min="2" max="3" width="10.7109375" style="1" customWidth="1"/>
    <col min="4" max="4" width="10.7109375" style="4" customWidth="1"/>
    <col min="5" max="6" width="10.7109375" style="1" customWidth="1"/>
    <col min="7" max="7" width="10.7109375" style="4" customWidth="1"/>
    <col min="8" max="9" width="10.7109375" style="1" customWidth="1"/>
    <col min="10" max="10" width="10.7109375" style="4" customWidth="1"/>
    <col min="11" max="11" width="11.42578125" style="1"/>
    <col min="12" max="16384" width="11.42578125" style="2"/>
  </cols>
  <sheetData>
    <row r="1" spans="1:1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ht="30" customHeight="1" x14ac:dyDescent="0.2">
      <c r="A4" s="36" t="s">
        <v>22</v>
      </c>
      <c r="B4" s="36"/>
      <c r="C4" s="36"/>
      <c r="D4" s="36"/>
      <c r="E4" s="36"/>
      <c r="F4" s="36"/>
      <c r="G4" s="36"/>
      <c r="H4" s="36"/>
      <c r="I4" s="36"/>
      <c r="J4" s="36"/>
    </row>
    <row r="5" spans="1:11" ht="21" customHeight="1" x14ac:dyDescent="0.2">
      <c r="A5" s="36" t="s">
        <v>23</v>
      </c>
      <c r="B5" s="36"/>
      <c r="C5" s="36"/>
      <c r="D5" s="36"/>
      <c r="E5" s="36"/>
      <c r="F5" s="36"/>
      <c r="G5" s="36"/>
      <c r="H5" s="36"/>
      <c r="I5" s="36"/>
      <c r="J5" s="36"/>
    </row>
    <row r="6" spans="1:11" x14ac:dyDescent="0.2">
      <c r="A6" s="35" t="s">
        <v>29</v>
      </c>
      <c r="B6" s="36"/>
      <c r="C6" s="36"/>
      <c r="D6" s="36"/>
      <c r="E6" s="36"/>
      <c r="F6" s="36"/>
      <c r="G6" s="36"/>
      <c r="H6" s="36"/>
      <c r="I6" s="36"/>
      <c r="J6" s="36"/>
    </row>
    <row r="7" spans="1:11" ht="24.95" customHeight="1" x14ac:dyDescent="0.2">
      <c r="A7" s="31" t="s">
        <v>3</v>
      </c>
      <c r="B7" s="31"/>
      <c r="C7" s="31"/>
      <c r="D7" s="31"/>
      <c r="E7" s="31"/>
      <c r="F7" s="31"/>
      <c r="G7" s="31"/>
      <c r="H7" s="31"/>
      <c r="I7" s="31"/>
      <c r="J7" s="31"/>
    </row>
    <row r="8" spans="1:11" ht="32.1" customHeight="1" x14ac:dyDescent="0.2">
      <c r="A8" s="32" t="s">
        <v>4</v>
      </c>
      <c r="B8" s="33" t="s">
        <v>5</v>
      </c>
      <c r="C8" s="33"/>
      <c r="D8" s="33"/>
      <c r="E8" s="34" t="s">
        <v>24</v>
      </c>
      <c r="F8" s="34"/>
      <c r="G8" s="34"/>
      <c r="H8" s="34" t="s">
        <v>25</v>
      </c>
      <c r="I8" s="34"/>
      <c r="J8" s="34"/>
    </row>
    <row r="9" spans="1:11" ht="42.2" customHeight="1" x14ac:dyDescent="0.2">
      <c r="A9" s="32"/>
      <c r="B9" s="28">
        <v>2023</v>
      </c>
      <c r="C9" s="28" t="s">
        <v>26</v>
      </c>
      <c r="D9" s="29" t="s">
        <v>27</v>
      </c>
      <c r="E9" s="28">
        <v>2023</v>
      </c>
      <c r="F9" s="28" t="s">
        <v>26</v>
      </c>
      <c r="G9" s="29" t="s">
        <v>27</v>
      </c>
      <c r="H9" s="28">
        <v>2023</v>
      </c>
      <c r="I9" s="28" t="s">
        <v>26</v>
      </c>
      <c r="J9" s="29" t="s">
        <v>27</v>
      </c>
    </row>
    <row r="10" spans="1:11" s="3" customFormat="1" ht="33" customHeight="1" x14ac:dyDescent="0.2">
      <c r="A10" s="27" t="s">
        <v>6</v>
      </c>
      <c r="B10" s="7">
        <f>AVERAGE(B12,B13,B14,B16,B17,B18,B20,B21,B22,B24,B25,B26)</f>
        <v>93009.514941666668</v>
      </c>
      <c r="C10" s="7">
        <f>AVERAGE(C12,C13,C14,C16,C17,C18,C20,C21,C22,C24,C25,C26)</f>
        <v>94931.240258333331</v>
      </c>
      <c r="D10" s="8">
        <f t="shared" ref="D10:D56" si="0">((C10/B10)-1)*100</f>
        <v>2.0661599169417455</v>
      </c>
      <c r="E10" s="9">
        <f>SUM(E12,E13,E14,E16,E17,E18,E20,E21,E22,E24,E25,E26)</f>
        <v>1607292.873195</v>
      </c>
      <c r="F10" s="9">
        <f>SUM(F12,F13,F14,F16,F17,F18,F20,F21,F22,F24,F25,F26)</f>
        <v>1722659.0820806001</v>
      </c>
      <c r="G10" s="8">
        <f>((F10/E10)-1)*100</f>
        <v>7.1776718984806642</v>
      </c>
      <c r="H10" s="9">
        <f>SUM(H12,H13,H14,H16,H17,H18,H20,H21,H22,H24,H25,H26)</f>
        <v>5560703.8437569002</v>
      </c>
      <c r="I10" s="9">
        <f>SUM(I12,I13,I14,I16,I17,I18,I20,I21,I22,I24,I25,I26)</f>
        <v>5961691.1158128995</v>
      </c>
      <c r="J10" s="10">
        <f t="shared" ref="J10:J60" si="1">((I10/H10)-1)*100</f>
        <v>7.2110884399318342</v>
      </c>
      <c r="K10" s="5"/>
    </row>
    <row r="11" spans="1:11" s="3" customFormat="1" ht="30" customHeight="1" x14ac:dyDescent="0.2">
      <c r="A11" s="6" t="s">
        <v>7</v>
      </c>
      <c r="B11" s="7">
        <f>AVERAGE(B12,B13,B14)</f>
        <v>88412.654299999995</v>
      </c>
      <c r="C11" s="7">
        <f>AVERAGE(C12,C13,C14)</f>
        <v>91473.879033333331</v>
      </c>
      <c r="D11" s="8">
        <f>C11/B11*100-100</f>
        <v>3.4624282661462189</v>
      </c>
      <c r="E11" s="9">
        <f>SUM(E12,E13,E14)</f>
        <v>368557.84757420002</v>
      </c>
      <c r="F11" s="9">
        <f>SUM(F12,F13,F14)</f>
        <v>395009.44157789997</v>
      </c>
      <c r="G11" s="8">
        <f>F11/E11*100-100</f>
        <v>7.1770535284490364</v>
      </c>
      <c r="H11" s="9">
        <f>SUM(H12,H13,H14)</f>
        <v>1351595.1709818002</v>
      </c>
      <c r="I11" s="9">
        <f>SUM(I12,I13,I14)</f>
        <v>1460211.8232427998</v>
      </c>
      <c r="J11" s="10">
        <f>I11/H11*100-100</f>
        <v>8.0361823268501666</v>
      </c>
      <c r="K11" s="5"/>
    </row>
    <row r="12" spans="1:11" s="3" customFormat="1" x14ac:dyDescent="0.2">
      <c r="A12" s="11" t="s">
        <v>8</v>
      </c>
      <c r="B12" s="12">
        <f t="shared" ref="B12:C14" si="2">SUM(B29,B46)</f>
        <v>84769.529299999995</v>
      </c>
      <c r="C12" s="12">
        <f t="shared" si="2"/>
        <v>88615.95640000001</v>
      </c>
      <c r="D12" s="13">
        <f t="shared" si="0"/>
        <v>4.5375114522430371</v>
      </c>
      <c r="E12" s="14">
        <f t="shared" ref="E12:F14" si="3">SUM(E29,E46)</f>
        <v>120366.43293340001</v>
      </c>
      <c r="F12" s="14">
        <f t="shared" si="3"/>
        <v>129332.50633999999</v>
      </c>
      <c r="G12" s="13">
        <f t="shared" ref="G12:G56" si="4">((F12/E12)-1)*100</f>
        <v>7.448981570768165</v>
      </c>
      <c r="H12" s="14">
        <f t="shared" ref="H12:I14" si="5">SUM(H29,H46)</f>
        <v>462771.72872720001</v>
      </c>
      <c r="I12" s="14">
        <f t="shared" si="5"/>
        <v>502414.41343000002</v>
      </c>
      <c r="J12" s="15">
        <f t="shared" si="1"/>
        <v>8.5663583667551677</v>
      </c>
      <c r="K12" s="5"/>
    </row>
    <row r="13" spans="1:11" s="3" customFormat="1" x14ac:dyDescent="0.2">
      <c r="A13" s="11" t="s">
        <v>9</v>
      </c>
      <c r="B13" s="12">
        <f t="shared" si="2"/>
        <v>85952.218200000003</v>
      </c>
      <c r="C13" s="12">
        <f t="shared" si="2"/>
        <v>88705.226200000005</v>
      </c>
      <c r="D13" s="13">
        <f t="shared" si="0"/>
        <v>3.2029516604145103</v>
      </c>
      <c r="E13" s="14">
        <f t="shared" si="3"/>
        <v>118703.6907068</v>
      </c>
      <c r="F13" s="14">
        <f t="shared" si="3"/>
        <v>128588.34494720001</v>
      </c>
      <c r="G13" s="13">
        <f t="shared" si="4"/>
        <v>8.3271667304896759</v>
      </c>
      <c r="H13" s="14">
        <f t="shared" si="5"/>
        <v>416263.21957740001</v>
      </c>
      <c r="I13" s="14">
        <f t="shared" si="5"/>
        <v>455630.2988548</v>
      </c>
      <c r="J13" s="15">
        <f t="shared" si="1"/>
        <v>9.4572562325747622</v>
      </c>
      <c r="K13" s="5"/>
    </row>
    <row r="14" spans="1:11" s="3" customFormat="1" x14ac:dyDescent="0.2">
      <c r="A14" s="11" t="s">
        <v>10</v>
      </c>
      <c r="B14" s="12">
        <f t="shared" si="2"/>
        <v>94516.215400000001</v>
      </c>
      <c r="C14" s="12">
        <f t="shared" si="2"/>
        <v>97100.454499999993</v>
      </c>
      <c r="D14" s="13">
        <f t="shared" si="0"/>
        <v>2.7341753889142728</v>
      </c>
      <c r="E14" s="14">
        <f t="shared" si="3"/>
        <v>129487.72393400001</v>
      </c>
      <c r="F14" s="14">
        <f t="shared" si="3"/>
        <v>137088.5902907</v>
      </c>
      <c r="G14" s="13">
        <f t="shared" si="4"/>
        <v>5.8699513172184137</v>
      </c>
      <c r="H14" s="14">
        <f t="shared" si="5"/>
        <v>472560.22267719998</v>
      </c>
      <c r="I14" s="14">
        <f t="shared" si="5"/>
        <v>502167.11095799995</v>
      </c>
      <c r="J14" s="15">
        <f t="shared" si="1"/>
        <v>6.2652095669558872</v>
      </c>
      <c r="K14" s="5"/>
    </row>
    <row r="15" spans="1:11" s="3" customFormat="1" ht="30" customHeight="1" x14ac:dyDescent="0.2">
      <c r="A15" s="6" t="s">
        <v>11</v>
      </c>
      <c r="B15" s="7">
        <f>AVERAGE(B16,B17,B18)</f>
        <v>94074.576366666661</v>
      </c>
      <c r="C15" s="7">
        <f>AVERAGE(C16,C17,C18)</f>
        <v>95705.62043333333</v>
      </c>
      <c r="D15" s="8">
        <f>C15/B15*100-100</f>
        <v>1.733777742787268</v>
      </c>
      <c r="E15" s="9">
        <f>SUM(E16,E17,E18)</f>
        <v>401236.68290190003</v>
      </c>
      <c r="F15" s="9">
        <f>SUM(F16,F17,F18)</f>
        <v>433290.94066400005</v>
      </c>
      <c r="G15" s="8">
        <f>F15/E15*100-100</f>
        <v>7.9888652080041993</v>
      </c>
      <c r="H15" s="9">
        <f>SUM(H16,H17,H18)</f>
        <v>1367251.7079564</v>
      </c>
      <c r="I15" s="9">
        <f>SUM(I16,I17,I18)</f>
        <v>1491454.5800091</v>
      </c>
      <c r="J15" s="10">
        <f>I15/H15*100-100</f>
        <v>9.084126304610237</v>
      </c>
      <c r="K15" s="5"/>
    </row>
    <row r="16" spans="1:11" s="3" customFormat="1" x14ac:dyDescent="0.2">
      <c r="A16" s="11" t="s">
        <v>12</v>
      </c>
      <c r="B16" s="12">
        <f t="shared" ref="B16:C18" si="6">SUM(B33,B50)</f>
        <v>93732.964500000002</v>
      </c>
      <c r="C16" s="12">
        <f t="shared" si="6"/>
        <v>95414.954500000007</v>
      </c>
      <c r="D16" s="13">
        <f t="shared" si="0"/>
        <v>1.7944487395360254</v>
      </c>
      <c r="E16" s="14">
        <f t="shared" ref="E16:F18" si="7">SUM(E33,E50)</f>
        <v>155367.3851975</v>
      </c>
      <c r="F16" s="14">
        <f t="shared" si="7"/>
        <v>168459.51071950002</v>
      </c>
      <c r="G16" s="13">
        <f t="shared" si="4"/>
        <v>8.4265597347587207</v>
      </c>
      <c r="H16" s="14">
        <f t="shared" ref="H16:I18" si="8">SUM(H33,H50)</f>
        <v>448406.03879010002</v>
      </c>
      <c r="I16" s="14">
        <f t="shared" si="8"/>
        <v>504372.78269409999</v>
      </c>
      <c r="J16" s="15">
        <f t="shared" si="1"/>
        <v>12.48126453760765</v>
      </c>
      <c r="K16" s="5"/>
    </row>
    <row r="17" spans="1:11" s="3" customFormat="1" x14ac:dyDescent="0.2">
      <c r="A17" s="11" t="s">
        <v>13</v>
      </c>
      <c r="B17" s="12">
        <f t="shared" si="6"/>
        <v>94248.802200000006</v>
      </c>
      <c r="C17" s="12">
        <f t="shared" si="6"/>
        <v>95818.537000000011</v>
      </c>
      <c r="D17" s="13">
        <f t="shared" si="0"/>
        <v>1.6655222807701708</v>
      </c>
      <c r="E17" s="14">
        <f t="shared" si="7"/>
        <v>122648.4633853</v>
      </c>
      <c r="F17" s="14">
        <f t="shared" si="7"/>
        <v>132905.0061499</v>
      </c>
      <c r="G17" s="13">
        <f t="shared" si="4"/>
        <v>8.3625530084132205</v>
      </c>
      <c r="H17" s="14">
        <f t="shared" si="8"/>
        <v>467951.5275344</v>
      </c>
      <c r="I17" s="14">
        <f t="shared" si="8"/>
        <v>513304.99298829999</v>
      </c>
      <c r="J17" s="15">
        <f t="shared" si="1"/>
        <v>9.6919152487574536</v>
      </c>
      <c r="K17" s="5"/>
    </row>
    <row r="18" spans="1:11" s="3" customFormat="1" x14ac:dyDescent="0.2">
      <c r="A18" s="11" t="s">
        <v>14</v>
      </c>
      <c r="B18" s="12">
        <f t="shared" si="6"/>
        <v>94241.962400000004</v>
      </c>
      <c r="C18" s="12">
        <f t="shared" si="6"/>
        <v>95883.369799999986</v>
      </c>
      <c r="D18" s="13">
        <f t="shared" si="0"/>
        <v>1.7416948439944457</v>
      </c>
      <c r="E18" s="14">
        <f t="shared" si="7"/>
        <v>123220.8343191</v>
      </c>
      <c r="F18" s="14">
        <f t="shared" si="7"/>
        <v>131926.42379460001</v>
      </c>
      <c r="G18" s="13">
        <f t="shared" si="4"/>
        <v>7.0650304582060341</v>
      </c>
      <c r="H18" s="14">
        <f t="shared" si="8"/>
        <v>450894.14163189998</v>
      </c>
      <c r="I18" s="14">
        <f t="shared" si="8"/>
        <v>473776.80432670005</v>
      </c>
      <c r="J18" s="15">
        <f t="shared" si="1"/>
        <v>5.0749523185158019</v>
      </c>
      <c r="K18" s="5"/>
    </row>
    <row r="19" spans="1:11" s="3" customFormat="1" ht="30" customHeight="1" x14ac:dyDescent="0.2">
      <c r="A19" s="6" t="s">
        <v>15</v>
      </c>
      <c r="B19" s="7">
        <f>AVERAGE(B20,B21,B22)</f>
        <v>94976.347300000009</v>
      </c>
      <c r="C19" s="7">
        <f>AVERAGE(C20,C21,C22)</f>
        <v>96755.313333333339</v>
      </c>
      <c r="D19" s="8">
        <f>C19/B19*100-100</f>
        <v>1.8730621716943432</v>
      </c>
      <c r="E19" s="9">
        <f>SUM(E20,E21,E22)</f>
        <v>414444.68836770003</v>
      </c>
      <c r="F19" s="9">
        <f>SUM(F20,F21,F22)</f>
        <v>443632.04269249999</v>
      </c>
      <c r="G19" s="8">
        <f>F19/E19*100-100</f>
        <v>7.0425210272943843</v>
      </c>
      <c r="H19" s="9">
        <f>SUM(H20,H21,H22)</f>
        <v>1381534.0334163001</v>
      </c>
      <c r="I19" s="9">
        <f>SUM(I20,I21,I22)</f>
        <v>1454468.6983619002</v>
      </c>
      <c r="J19" s="10">
        <f>I19/H19*100-100</f>
        <v>5.2792521343281607</v>
      </c>
      <c r="K19" s="5"/>
    </row>
    <row r="20" spans="1:11" s="3" customFormat="1" x14ac:dyDescent="0.2">
      <c r="A20" s="11" t="s">
        <v>16</v>
      </c>
      <c r="B20" s="12">
        <f t="shared" ref="B20:C22" si="9">SUM(B37,B54)</f>
        <v>94084.708500000008</v>
      </c>
      <c r="C20" s="12">
        <f t="shared" si="9"/>
        <v>96659.702300000004</v>
      </c>
      <c r="D20" s="13">
        <f t="shared" si="0"/>
        <v>2.7368887474418901</v>
      </c>
      <c r="E20" s="14">
        <f t="shared" ref="E20:F22" si="10">SUM(E37,E54)</f>
        <v>126158.4543582</v>
      </c>
      <c r="F20" s="14">
        <f t="shared" si="10"/>
        <v>136353.76803500002</v>
      </c>
      <c r="G20" s="13">
        <f t="shared" si="4"/>
        <v>8.0813558858707992</v>
      </c>
      <c r="H20" s="14">
        <f t="shared" ref="H20:I22" si="11">SUM(H37,H54)</f>
        <v>452376.3721789</v>
      </c>
      <c r="I20" s="14">
        <f t="shared" si="11"/>
        <v>471166.0962806</v>
      </c>
      <c r="J20" s="15">
        <f t="shared" si="1"/>
        <v>4.1535600126943129</v>
      </c>
      <c r="K20" s="5"/>
    </row>
    <row r="21" spans="1:11" s="3" customFormat="1" x14ac:dyDescent="0.2">
      <c r="A21" s="11" t="s">
        <v>17</v>
      </c>
      <c r="B21" s="12">
        <f t="shared" si="9"/>
        <v>95833.207599999994</v>
      </c>
      <c r="C21" s="12">
        <f t="shared" si="9"/>
        <v>97064.702600000004</v>
      </c>
      <c r="D21" s="13">
        <f t="shared" si="0"/>
        <v>1.2850399468419926</v>
      </c>
      <c r="E21" s="14">
        <f t="shared" si="10"/>
        <v>161605.67733949999</v>
      </c>
      <c r="F21" s="14">
        <f t="shared" si="10"/>
        <v>172550.41562810002</v>
      </c>
      <c r="G21" s="13">
        <f t="shared" si="4"/>
        <v>6.7724961577973586</v>
      </c>
      <c r="H21" s="14">
        <f t="shared" si="11"/>
        <v>481130.79233139998</v>
      </c>
      <c r="I21" s="14">
        <f t="shared" si="11"/>
        <v>504261.258608</v>
      </c>
      <c r="J21" s="15">
        <f t="shared" si="1"/>
        <v>4.8075214983679393</v>
      </c>
      <c r="K21" s="5"/>
    </row>
    <row r="22" spans="1:11" s="3" customFormat="1" x14ac:dyDescent="0.2">
      <c r="A22" s="11" t="s">
        <v>18</v>
      </c>
      <c r="B22" s="12">
        <f t="shared" si="9"/>
        <v>95011.125799999994</v>
      </c>
      <c r="C22" s="12">
        <f t="shared" si="9"/>
        <v>96541.535099999994</v>
      </c>
      <c r="D22" s="13">
        <f t="shared" si="0"/>
        <v>1.6107685148595507</v>
      </c>
      <c r="E22" s="14">
        <f t="shared" si="10"/>
        <v>126680.55667000001</v>
      </c>
      <c r="F22" s="14">
        <f t="shared" si="10"/>
        <v>134727.85902939999</v>
      </c>
      <c r="G22" s="13">
        <f t="shared" si="4"/>
        <v>6.3524368466133518</v>
      </c>
      <c r="H22" s="14">
        <f t="shared" si="11"/>
        <v>448026.86890600005</v>
      </c>
      <c r="I22" s="14">
        <f t="shared" si="11"/>
        <v>479041.34347329999</v>
      </c>
      <c r="J22" s="15">
        <f t="shared" si="1"/>
        <v>6.9224586112506259</v>
      </c>
      <c r="K22" s="5"/>
    </row>
    <row r="23" spans="1:11" s="3" customFormat="1" ht="30" customHeight="1" x14ac:dyDescent="0.2">
      <c r="A23" s="6" t="s">
        <v>30</v>
      </c>
      <c r="B23" s="7">
        <f>AVERAGE(B24,B25,B26)</f>
        <v>94574.481800000009</v>
      </c>
      <c r="C23" s="7">
        <f>AVERAGE(C24,C25,C26)</f>
        <v>95790.148233333326</v>
      </c>
      <c r="D23" s="8">
        <f>C23/B23*100-100</f>
        <v>1.2854063910221925</v>
      </c>
      <c r="E23" s="9">
        <f>SUM(E24,E25,E26)</f>
        <v>423053.65435120004</v>
      </c>
      <c r="F23" s="9">
        <f>SUM(F24,F25,F26)</f>
        <v>450726.65714619996</v>
      </c>
      <c r="G23" s="8">
        <f>F23/E23*100-100</f>
        <v>6.5412513307418578</v>
      </c>
      <c r="H23" s="9">
        <f>SUM(H24,H25,H26)</f>
        <v>1460322.9314024001</v>
      </c>
      <c r="I23" s="9">
        <f>SUM(I24,I25,I26)</f>
        <v>1555556.0141991</v>
      </c>
      <c r="J23" s="10">
        <f>I23/H23*100-100</f>
        <v>6.5213714548222583</v>
      </c>
      <c r="K23" s="5"/>
    </row>
    <row r="24" spans="1:11" s="3" customFormat="1" x14ac:dyDescent="0.2">
      <c r="A24" s="11" t="s">
        <v>31</v>
      </c>
      <c r="B24" s="12">
        <f t="shared" ref="B24:C26" si="12">SUM(B41,B58)</f>
        <v>95236.871899999998</v>
      </c>
      <c r="C24" s="12">
        <f t="shared" si="12"/>
        <v>95551.952499999999</v>
      </c>
      <c r="D24" s="13">
        <f>((C24/B24)-1)*100</f>
        <v>0.33083887964195924</v>
      </c>
      <c r="E24" s="14">
        <f t="shared" ref="E24:F26" si="13">SUM(E41,E58)</f>
        <v>123705.1314178</v>
      </c>
      <c r="F24" s="14">
        <f t="shared" si="13"/>
        <v>130795.4543006</v>
      </c>
      <c r="G24" s="13">
        <f>((F24/E24)-1)*100</f>
        <v>5.7316319877251054</v>
      </c>
      <c r="H24" s="14">
        <f t="shared" ref="H24:I26" si="14">SUM(H41,H58)</f>
        <v>447464.7248502</v>
      </c>
      <c r="I24" s="14">
        <f t="shared" si="14"/>
        <v>491064.10534179996</v>
      </c>
      <c r="J24" s="15">
        <f t="shared" si="1"/>
        <v>9.7436463860242739</v>
      </c>
      <c r="K24" s="5"/>
    </row>
    <row r="25" spans="1:11" s="3" customFormat="1" x14ac:dyDescent="0.2">
      <c r="A25" s="11" t="s">
        <v>32</v>
      </c>
      <c r="B25" s="12">
        <f t="shared" si="12"/>
        <v>94263.453099999999</v>
      </c>
      <c r="C25" s="12">
        <f t="shared" si="12"/>
        <v>95719.454500000007</v>
      </c>
      <c r="D25" s="13">
        <f>((C25/B25)-1)*100</f>
        <v>1.5446085965632905</v>
      </c>
      <c r="E25" s="14">
        <f t="shared" si="13"/>
        <v>126212.15281680001</v>
      </c>
      <c r="F25" s="14">
        <f t="shared" si="13"/>
        <v>136270.01227870001</v>
      </c>
      <c r="G25" s="13">
        <f>((F25/E25)-1)*100</f>
        <v>7.9690103032306503</v>
      </c>
      <c r="H25" s="14">
        <f t="shared" si="14"/>
        <v>436213.53756349999</v>
      </c>
      <c r="I25" s="14">
        <f t="shared" si="14"/>
        <v>489999.77963579999</v>
      </c>
      <c r="J25" s="15">
        <f t="shared" si="1"/>
        <v>12.330255125213817</v>
      </c>
      <c r="K25" s="5"/>
    </row>
    <row r="26" spans="1:11" s="3" customFormat="1" x14ac:dyDescent="0.2">
      <c r="A26" s="11" t="s">
        <v>33</v>
      </c>
      <c r="B26" s="12">
        <f t="shared" si="12"/>
        <v>94223.1204</v>
      </c>
      <c r="C26" s="12">
        <f t="shared" si="12"/>
        <v>96099.037700000001</v>
      </c>
      <c r="D26" s="13">
        <f>((C26/B26)-1)*100</f>
        <v>1.9909309859791113</v>
      </c>
      <c r="E26" s="14">
        <f t="shared" si="13"/>
        <v>173136.37011660001</v>
      </c>
      <c r="F26" s="14">
        <f t="shared" si="13"/>
        <v>183661.19056689998</v>
      </c>
      <c r="G26" s="13">
        <f>((F26/E26)-1)*100</f>
        <v>6.0789194339767816</v>
      </c>
      <c r="H26" s="14">
        <f t="shared" si="14"/>
        <v>576644.66898870002</v>
      </c>
      <c r="I26" s="14">
        <f t="shared" si="14"/>
        <v>574492.12922150001</v>
      </c>
      <c r="J26" s="15">
        <f t="shared" si="1"/>
        <v>-0.37328703150504294</v>
      </c>
      <c r="K26" s="5"/>
    </row>
    <row r="27" spans="1:11" s="3" customFormat="1" ht="30" customHeight="1" x14ac:dyDescent="0.2">
      <c r="A27" s="16" t="s">
        <v>19</v>
      </c>
      <c r="B27" s="7">
        <f>AVERAGE(B29,B30,B31,B33,B34,B35,B37,B38,B39,B41,B42,B43)</f>
        <v>81806.069741666652</v>
      </c>
      <c r="C27" s="7">
        <f>AVERAGE(C29,C30,C31,C33,C34,C35,C37,C38,C39,C41,C42,C43)</f>
        <v>83861.439358333315</v>
      </c>
      <c r="D27" s="8">
        <f>((C27/B27)-1)*100</f>
        <v>2.5124903606263738</v>
      </c>
      <c r="E27" s="9">
        <f>SUM(E29,E30,E31,E33,E34,E35,E37,E38,E39,E41,E42,E43)</f>
        <v>1369919.8853817997</v>
      </c>
      <c r="F27" s="9">
        <f>SUM(F29,F30,F31,F33,F34,F35,F37,F38,F39,F41,F42,F43)</f>
        <v>1476456.5226209003</v>
      </c>
      <c r="G27" s="8">
        <f>((F27/E27)-1)*100</f>
        <v>7.7768516521248054</v>
      </c>
      <c r="H27" s="9">
        <f>SUM(H29,H30,H31,H33,H34,H35,H37,H38,H39,H41,H42,H43)</f>
        <v>5024127.0708666993</v>
      </c>
      <c r="I27" s="9">
        <f>SUM(I29,I30,I31,I33,I34,I35,I37,I38,I39,I41,I42,I43)</f>
        <v>5426579.7869175998</v>
      </c>
      <c r="J27" s="10">
        <f>((I27/H27)-1)*100</f>
        <v>8.0104008193700782</v>
      </c>
      <c r="K27" s="5"/>
    </row>
    <row r="28" spans="1:11" s="3" customFormat="1" ht="30" customHeight="1" x14ac:dyDescent="0.2">
      <c r="A28" s="17" t="s">
        <v>7</v>
      </c>
      <c r="B28" s="7">
        <f>AVERAGE(B29,B30,B31)</f>
        <v>77949.527699999991</v>
      </c>
      <c r="C28" s="7">
        <f>AVERAGE(C29,C30,C31)</f>
        <v>80931.973266666653</v>
      </c>
      <c r="D28" s="8">
        <f>C28/B28*100-100</f>
        <v>3.8261239736371948</v>
      </c>
      <c r="E28" s="9">
        <f>SUM(E29,E30,E31)</f>
        <v>310500.23199499998</v>
      </c>
      <c r="F28" s="9">
        <f>SUM(F29,F30,F31)</f>
        <v>333536.17343239998</v>
      </c>
      <c r="G28" s="8">
        <f>F28/E28*100-100</f>
        <v>7.4189772063587185</v>
      </c>
      <c r="H28" s="9">
        <f>SUM(H29,H30,H31)</f>
        <v>1216822.5225697001</v>
      </c>
      <c r="I28" s="9">
        <f>SUM(I29,I30,I31)</f>
        <v>1330027.5857903999</v>
      </c>
      <c r="J28" s="10">
        <f>I28/H28*100-100</f>
        <v>9.3033339801791328</v>
      </c>
      <c r="K28" s="5"/>
    </row>
    <row r="29" spans="1:11" s="3" customFormat="1" x14ac:dyDescent="0.2">
      <c r="A29" s="18" t="s">
        <v>8</v>
      </c>
      <c r="B29" s="12">
        <v>75072.997900000002</v>
      </c>
      <c r="C29" s="12">
        <v>78779.581600000005</v>
      </c>
      <c r="D29" s="13">
        <v>4.9373060936467539</v>
      </c>
      <c r="E29" s="14">
        <v>100136.64664010001</v>
      </c>
      <c r="F29" s="14">
        <v>108878.20757129999</v>
      </c>
      <c r="G29" s="13">
        <v>8.7296321821300094</v>
      </c>
      <c r="H29" s="14">
        <v>420037.20631410001</v>
      </c>
      <c r="I29" s="14">
        <v>460119.4777164</v>
      </c>
      <c r="J29" s="15">
        <v>9.5425526119528712</v>
      </c>
      <c r="K29" s="5"/>
    </row>
    <row r="30" spans="1:11" s="3" customFormat="1" x14ac:dyDescent="0.2">
      <c r="A30" s="18" t="s">
        <v>9</v>
      </c>
      <c r="B30" s="12">
        <v>76061.667300000001</v>
      </c>
      <c r="C30" s="12">
        <v>78635.6682</v>
      </c>
      <c r="D30" s="13">
        <v>3.3840973927743434</v>
      </c>
      <c r="E30" s="14">
        <v>101085.6419398</v>
      </c>
      <c r="F30" s="14">
        <v>109625.33204170001</v>
      </c>
      <c r="G30" s="13">
        <v>8.4479753385606315</v>
      </c>
      <c r="H30" s="14">
        <v>366707.73169520003</v>
      </c>
      <c r="I30" s="14">
        <v>411585.09073260002</v>
      </c>
      <c r="J30" s="15">
        <v>12.237909146322856</v>
      </c>
      <c r="K30" s="5"/>
    </row>
    <row r="31" spans="1:11" s="3" customFormat="1" x14ac:dyDescent="0.2">
      <c r="A31" s="18" t="s">
        <v>10</v>
      </c>
      <c r="B31" s="12">
        <v>82713.9179</v>
      </c>
      <c r="C31" s="12">
        <v>85380.67</v>
      </c>
      <c r="D31" s="13">
        <v>3.2240669620124507</v>
      </c>
      <c r="E31" s="14">
        <v>109277.9434151</v>
      </c>
      <c r="F31" s="14">
        <v>115032.6338194</v>
      </c>
      <c r="G31" s="13">
        <v>5.2661042333496333</v>
      </c>
      <c r="H31" s="14">
        <v>430077.58456039999</v>
      </c>
      <c r="I31" s="14">
        <v>458323.01734139997</v>
      </c>
      <c r="J31" s="15">
        <v>6.5675203254014658</v>
      </c>
      <c r="K31" s="5"/>
    </row>
    <row r="32" spans="1:11" s="3" customFormat="1" ht="30" customHeight="1" x14ac:dyDescent="0.2">
      <c r="A32" s="17" t="s">
        <v>11</v>
      </c>
      <c r="B32" s="7">
        <f>AVERAGE(B33,B34,B35)</f>
        <v>82532.334333333347</v>
      </c>
      <c r="C32" s="7">
        <f>AVERAGE(C33,C34,C35)</f>
        <v>84383.669333333324</v>
      </c>
      <c r="D32" s="8">
        <f>C32/B32*100-100</f>
        <v>2.2431632583209904</v>
      </c>
      <c r="E32" s="9">
        <f>SUM(E33,E34,E35)</f>
        <v>344025.6544082</v>
      </c>
      <c r="F32" s="9">
        <f>SUM(F33,F34,F35)</f>
        <v>373917.67776530003</v>
      </c>
      <c r="G32" s="8">
        <f>F32/E32*100-100</f>
        <v>8.6888936839669526</v>
      </c>
      <c r="H32" s="9">
        <f>SUM(H33,H34,H35)</f>
        <v>1234613.9694047999</v>
      </c>
      <c r="I32" s="9">
        <f>SUM(I33,I34,I35)</f>
        <v>1362978.5352832</v>
      </c>
      <c r="J32" s="10">
        <f>I32/H32*100-100</f>
        <v>10.397141864536337</v>
      </c>
      <c r="K32" s="5"/>
    </row>
    <row r="33" spans="1:11" s="3" customFormat="1" x14ac:dyDescent="0.2">
      <c r="A33" s="18" t="s">
        <v>12</v>
      </c>
      <c r="B33" s="12">
        <v>82255.0003</v>
      </c>
      <c r="C33" s="12">
        <v>84104.836800000005</v>
      </c>
      <c r="D33" s="13">
        <v>2.2489046176564331</v>
      </c>
      <c r="E33" s="14">
        <v>132859.05325239999</v>
      </c>
      <c r="F33" s="14">
        <v>144604.5302681</v>
      </c>
      <c r="G33" s="13">
        <v>8.8405545035658673</v>
      </c>
      <c r="H33" s="14">
        <v>406617.90599679999</v>
      </c>
      <c r="I33" s="14">
        <v>461741.76733910001</v>
      </c>
      <c r="J33" s="15">
        <v>13.556673360748128</v>
      </c>
      <c r="K33" s="5"/>
    </row>
    <row r="34" spans="1:11" s="3" customFormat="1" x14ac:dyDescent="0.2">
      <c r="A34" s="18" t="s">
        <v>13</v>
      </c>
      <c r="B34" s="12">
        <v>82574.168000000005</v>
      </c>
      <c r="C34" s="12">
        <v>84402.919200000004</v>
      </c>
      <c r="D34" s="13">
        <v>2.2146771130651777</v>
      </c>
      <c r="E34" s="14">
        <v>105062.7552095</v>
      </c>
      <c r="F34" s="14">
        <v>115044.4770553</v>
      </c>
      <c r="G34" s="13">
        <v>9.5007234732193968</v>
      </c>
      <c r="H34" s="14">
        <v>415920.49505269999</v>
      </c>
      <c r="I34" s="14">
        <v>465618.9252306</v>
      </c>
      <c r="J34" s="15">
        <v>11.949021692620088</v>
      </c>
      <c r="K34" s="5"/>
    </row>
    <row r="35" spans="1:11" s="3" customFormat="1" x14ac:dyDescent="0.2">
      <c r="A35" s="18" t="s">
        <v>14</v>
      </c>
      <c r="B35" s="12">
        <v>82767.834700000007</v>
      </c>
      <c r="C35" s="12">
        <v>84643.251999999993</v>
      </c>
      <c r="D35" s="13">
        <v>2.2658769639167353</v>
      </c>
      <c r="E35" s="14">
        <v>106103.8459463</v>
      </c>
      <c r="F35" s="14">
        <v>114268.6704419</v>
      </c>
      <c r="G35" s="13">
        <v>7.6951258672869116</v>
      </c>
      <c r="H35" s="14">
        <v>412075.5683553</v>
      </c>
      <c r="I35" s="14">
        <v>435617.84271350002</v>
      </c>
      <c r="J35" s="15">
        <v>5.7130963750564812</v>
      </c>
      <c r="K35" s="5"/>
    </row>
    <row r="36" spans="1:11" s="3" customFormat="1" ht="30" customHeight="1" x14ac:dyDescent="0.2">
      <c r="A36" s="17" t="s">
        <v>15</v>
      </c>
      <c r="B36" s="7">
        <f>AVERAGE(B37,B38,B39)</f>
        <v>83504.556233333322</v>
      </c>
      <c r="C36" s="7">
        <f>AVERAGE(C37,C38,C39)</f>
        <v>85471.695433333327</v>
      </c>
      <c r="D36" s="8">
        <f>C36/B36*100-100</f>
        <v>2.3557267875339676</v>
      </c>
      <c r="E36" s="9">
        <f>SUM(E37,E38,E39)</f>
        <v>351080.22210260003</v>
      </c>
      <c r="F36" s="9">
        <f>SUM(F37,F38,F39)</f>
        <v>376658.5437863</v>
      </c>
      <c r="G36" s="8">
        <f>F36/E36*100-100</f>
        <v>7.2856059878602082</v>
      </c>
      <c r="H36" s="9">
        <f>SUM(H37,H38,H39)</f>
        <v>1256159.4951122</v>
      </c>
      <c r="I36" s="9">
        <f>SUM(I37,I38,I39)</f>
        <v>1321321.1147411</v>
      </c>
      <c r="J36" s="10">
        <f>I36/H36*100-100</f>
        <v>5.1873683144893761</v>
      </c>
      <c r="K36" s="5"/>
    </row>
    <row r="37" spans="1:11" s="3" customFormat="1" x14ac:dyDescent="0.2">
      <c r="A37" s="18" t="s">
        <v>16</v>
      </c>
      <c r="B37" s="12">
        <v>82644.917400000006</v>
      </c>
      <c r="C37" s="12">
        <v>85295.584499999997</v>
      </c>
      <c r="D37" s="13">
        <v>3.2072959637321707</v>
      </c>
      <c r="E37" s="14">
        <v>105820.90748730001</v>
      </c>
      <c r="F37" s="14">
        <v>115386.0345052</v>
      </c>
      <c r="G37" s="13">
        <v>9.0389765548438028</v>
      </c>
      <c r="H37" s="14">
        <v>413510.7569492</v>
      </c>
      <c r="I37" s="14">
        <v>422501.09529670002</v>
      </c>
      <c r="J37" s="15">
        <v>2.1741486034919433</v>
      </c>
      <c r="K37" s="5"/>
    </row>
    <row r="38" spans="1:11" s="3" customFormat="1" x14ac:dyDescent="0.2">
      <c r="A38" s="18" t="s">
        <v>17</v>
      </c>
      <c r="B38" s="12">
        <v>84376.083199999994</v>
      </c>
      <c r="C38" s="12">
        <v>85901.418000000005</v>
      </c>
      <c r="D38" s="13">
        <v>1.8077809992488536</v>
      </c>
      <c r="E38" s="14">
        <v>136893.92178020001</v>
      </c>
      <c r="F38" s="14">
        <v>144867.59575780001</v>
      </c>
      <c r="G38" s="13">
        <v>5.8247100191948009</v>
      </c>
      <c r="H38" s="14">
        <v>433664.36864840001</v>
      </c>
      <c r="I38" s="14">
        <v>456962.06122799998</v>
      </c>
      <c r="J38" s="15">
        <v>5.3722865570468237</v>
      </c>
      <c r="K38" s="5"/>
    </row>
    <row r="39" spans="1:11" s="3" customFormat="1" x14ac:dyDescent="0.2">
      <c r="A39" s="18" t="s">
        <v>18</v>
      </c>
      <c r="B39" s="12">
        <v>83492.668099999995</v>
      </c>
      <c r="C39" s="12">
        <v>85218.083799999993</v>
      </c>
      <c r="D39" s="13">
        <v>2.066547565510124</v>
      </c>
      <c r="E39" s="14">
        <v>108365.39283510001</v>
      </c>
      <c r="F39" s="14">
        <v>116404.9135233</v>
      </c>
      <c r="G39" s="13">
        <v>7.4189005159919885</v>
      </c>
      <c r="H39" s="14">
        <v>408984.36951460002</v>
      </c>
      <c r="I39" s="14">
        <v>441857.9582164</v>
      </c>
      <c r="J39" s="15">
        <v>8.0378594274435713</v>
      </c>
      <c r="K39" s="5"/>
    </row>
    <row r="40" spans="1:11" s="3" customFormat="1" ht="30" customHeight="1" x14ac:dyDescent="0.2">
      <c r="A40" s="17" t="s">
        <v>30</v>
      </c>
      <c r="B40" s="7">
        <f>AVERAGE(B41,B42,B43)</f>
        <v>83237.86069999999</v>
      </c>
      <c r="C40" s="7">
        <f>AVERAGE(C41,C42,C43)</f>
        <v>84658.419399999999</v>
      </c>
      <c r="D40" s="8">
        <f>C40/B40*100-100</f>
        <v>1.7066256725648969</v>
      </c>
      <c r="E40" s="9">
        <f>SUM(E41,E42,E43)</f>
        <v>364313.77687599999</v>
      </c>
      <c r="F40" s="9">
        <f>SUM(F41,F42,F43)</f>
        <v>392344.1276369</v>
      </c>
      <c r="G40" s="8">
        <f>F40/E40*100-100</f>
        <v>7.6940133862795363</v>
      </c>
      <c r="H40" s="9">
        <f>SUM(H41,H42,H43)</f>
        <v>1316531.08378</v>
      </c>
      <c r="I40" s="9">
        <f>SUM(I41,I42,I43)</f>
        <v>1412252.5511028999</v>
      </c>
      <c r="J40" s="10">
        <f>I40/H40*100-100</f>
        <v>7.2707335589879278</v>
      </c>
      <c r="K40" s="5"/>
    </row>
    <row r="41" spans="1:11" s="3" customFormat="1" x14ac:dyDescent="0.2">
      <c r="A41" s="18" t="s">
        <v>31</v>
      </c>
      <c r="B41" s="12">
        <v>83842.417499999996</v>
      </c>
      <c r="C41" s="12">
        <v>84393.834799999997</v>
      </c>
      <c r="D41" s="13">
        <v>0.65768296817061422</v>
      </c>
      <c r="E41" s="14">
        <v>106921.44420490001</v>
      </c>
      <c r="F41" s="14">
        <v>113546.4971243</v>
      </c>
      <c r="G41" s="13">
        <v>6.1961872743731439</v>
      </c>
      <c r="H41" s="14">
        <v>408339.40237829997</v>
      </c>
      <c r="I41" s="14">
        <v>455013.31329899997</v>
      </c>
      <c r="J41" s="15">
        <v>11.430175645273554</v>
      </c>
      <c r="K41" s="5"/>
    </row>
    <row r="42" spans="1:11" s="3" customFormat="1" x14ac:dyDescent="0.2">
      <c r="A42" s="18" t="s">
        <v>32</v>
      </c>
      <c r="B42" s="12">
        <v>82867.331999999995</v>
      </c>
      <c r="C42" s="12">
        <v>84491.170100000003</v>
      </c>
      <c r="D42" s="13">
        <v>1.9595636311785736</v>
      </c>
      <c r="E42" s="14">
        <v>108124.18967550001</v>
      </c>
      <c r="F42" s="14">
        <v>118486.1454086</v>
      </c>
      <c r="G42" s="13">
        <v>9.5833834817149466</v>
      </c>
      <c r="H42" s="14">
        <v>391696.56468269997</v>
      </c>
      <c r="I42" s="14">
        <v>446151.6818349</v>
      </c>
      <c r="J42" s="15">
        <v>13.902372923875973</v>
      </c>
      <c r="K42" s="5"/>
    </row>
    <row r="43" spans="1:11" s="3" customFormat="1" x14ac:dyDescent="0.2">
      <c r="A43" s="18" t="s">
        <v>33</v>
      </c>
      <c r="B43" s="12">
        <v>83003.832599999994</v>
      </c>
      <c r="C43" s="12">
        <v>85090.253299999997</v>
      </c>
      <c r="D43" s="13">
        <v>2.513643809743793</v>
      </c>
      <c r="E43" s="14">
        <v>149268.14299560001</v>
      </c>
      <c r="F43" s="14">
        <v>160311.48510399999</v>
      </c>
      <c r="G43" s="13">
        <v>7.3983248446559013</v>
      </c>
      <c r="H43" s="14">
        <v>516495.11671899998</v>
      </c>
      <c r="I43" s="14">
        <v>511087.55596899998</v>
      </c>
      <c r="J43" s="15">
        <v>-1.0469722897577749</v>
      </c>
      <c r="K43" s="5"/>
    </row>
    <row r="44" spans="1:11" s="3" customFormat="1" ht="30" customHeight="1" x14ac:dyDescent="0.2">
      <c r="A44" s="16" t="s">
        <v>28</v>
      </c>
      <c r="B44" s="7">
        <f>AVERAGE(B46,B47,B48,B50,B51,B52,B54,B55,B56,B58,B59,B60)</f>
        <v>11203.445200000002</v>
      </c>
      <c r="C44" s="7">
        <f>AVERAGE(C46,C47,C48,C50,C51,C52,C54,C55,C56,C58,C59,C60)</f>
        <v>11069.800900000002</v>
      </c>
      <c r="D44" s="8">
        <f t="shared" si="0"/>
        <v>-1.1928857383976865</v>
      </c>
      <c r="E44" s="9">
        <f>SUM(E46,E47,E48,E50,E51,E52,E54,E55,E56,E58,E59,E60)</f>
        <v>237372.98781319999</v>
      </c>
      <c r="F44" s="9">
        <f>SUM(F46,F47,F48,F50,F51,F52,F54,F55,F56,F58,F59,F60)</f>
        <v>246202.55945969999</v>
      </c>
      <c r="G44" s="8">
        <f t="shared" si="4"/>
        <v>3.7197036309154052</v>
      </c>
      <c r="H44" s="9">
        <f>SUM(H46,H47,H48,H50,H51,H52,H54,H55,H56,H58,H59,H60)</f>
        <v>536576.77289020002</v>
      </c>
      <c r="I44" s="9">
        <f>SUM(I46,I47,I48,I50,I51,I52,I54,I55,I56,I58,I59,I60)</f>
        <v>535111.32889530004</v>
      </c>
      <c r="J44" s="10">
        <f t="shared" si="1"/>
        <v>-0.27310984540135363</v>
      </c>
      <c r="K44" s="5"/>
    </row>
    <row r="45" spans="1:11" s="3" customFormat="1" ht="30" customHeight="1" x14ac:dyDescent="0.2">
      <c r="A45" s="17" t="s">
        <v>7</v>
      </c>
      <c r="B45" s="7">
        <f>AVERAGE(B46,B47,B48)</f>
        <v>10463.126600000001</v>
      </c>
      <c r="C45" s="7">
        <f>AVERAGE(C46,C47,C48)</f>
        <v>10541.905766666669</v>
      </c>
      <c r="D45" s="8">
        <f>C45/B45*100-100</f>
        <v>0.75292185288734004</v>
      </c>
      <c r="E45" s="9">
        <f>SUM(E46,E47,E48)</f>
        <v>58057.615579199999</v>
      </c>
      <c r="F45" s="9">
        <f>SUM(F46,F47,F48)</f>
        <v>61473.268145499998</v>
      </c>
      <c r="G45" s="8">
        <f>F45/E45*100-100</f>
        <v>5.8832119304667287</v>
      </c>
      <c r="H45" s="9">
        <f>SUM(H46,H47,H48)</f>
        <v>134772.64841210001</v>
      </c>
      <c r="I45" s="9">
        <f>SUM(I46,I47,I48)</f>
        <v>130184.2374524</v>
      </c>
      <c r="J45" s="10">
        <f>I45/H45*100-100</f>
        <v>-3.4045564984890859</v>
      </c>
      <c r="K45" s="5"/>
    </row>
    <row r="46" spans="1:11" s="3" customFormat="1" x14ac:dyDescent="0.2">
      <c r="A46" s="18" t="s">
        <v>8</v>
      </c>
      <c r="B46" s="12">
        <v>9696.5313999999998</v>
      </c>
      <c r="C46" s="12">
        <v>9836.3747999999996</v>
      </c>
      <c r="D46" s="13">
        <v>1.4422002490498853</v>
      </c>
      <c r="E46" s="14">
        <v>20229.7862933</v>
      </c>
      <c r="F46" s="14">
        <v>20454.298768699999</v>
      </c>
      <c r="G46" s="13">
        <v>1.1098114045542617</v>
      </c>
      <c r="H46" s="14">
        <v>42734.5224131</v>
      </c>
      <c r="I46" s="14">
        <v>42294.935713600004</v>
      </c>
      <c r="J46" s="15">
        <v>-1.0286454011364854</v>
      </c>
      <c r="K46" s="5"/>
    </row>
    <row r="47" spans="1:11" s="3" customFormat="1" x14ac:dyDescent="0.2">
      <c r="A47" s="18" t="s">
        <v>9</v>
      </c>
      <c r="B47" s="12">
        <v>9890.5509000000002</v>
      </c>
      <c r="C47" s="12">
        <v>10069.558000000001</v>
      </c>
      <c r="D47" s="13">
        <v>1.8098799734198812</v>
      </c>
      <c r="E47" s="14">
        <v>17618.048767</v>
      </c>
      <c r="F47" s="14">
        <v>18963.0129055</v>
      </c>
      <c r="G47" s="13">
        <v>7.6340130299742626</v>
      </c>
      <c r="H47" s="14">
        <v>49555.487882200003</v>
      </c>
      <c r="I47" s="14">
        <v>44045.208122199998</v>
      </c>
      <c r="J47" s="15">
        <v>-11.119413803570399</v>
      </c>
      <c r="K47" s="5"/>
    </row>
    <row r="48" spans="1:11" s="3" customFormat="1" x14ac:dyDescent="0.2">
      <c r="A48" s="18" t="s">
        <v>10</v>
      </c>
      <c r="B48" s="12">
        <v>11802.297500000001</v>
      </c>
      <c r="C48" s="12">
        <v>11719.7845</v>
      </c>
      <c r="D48" s="13">
        <v>-0.69912658954750517</v>
      </c>
      <c r="E48" s="14">
        <v>20209.780518899999</v>
      </c>
      <c r="F48" s="14">
        <v>22055.9564713</v>
      </c>
      <c r="G48" s="13">
        <v>9.1350618611294454</v>
      </c>
      <c r="H48" s="14">
        <v>42482.638116800001</v>
      </c>
      <c r="I48" s="14">
        <v>43844.093616600003</v>
      </c>
      <c r="J48" s="15">
        <v>3.2047338869513498</v>
      </c>
      <c r="K48" s="5"/>
    </row>
    <row r="49" spans="1:11" s="3" customFormat="1" ht="30" customHeight="1" x14ac:dyDescent="0.2">
      <c r="A49" s="17" t="s">
        <v>11</v>
      </c>
      <c r="B49" s="7">
        <f>AVERAGE(B50,B51,B52)</f>
        <v>11542.242033333334</v>
      </c>
      <c r="C49" s="7">
        <f>AVERAGE(C50,C51,C52)</f>
        <v>11321.9511</v>
      </c>
      <c r="D49" s="8">
        <f>C49/B49*100-100</f>
        <v>-1.9085627618719627</v>
      </c>
      <c r="E49" s="9">
        <f>SUM(E50,E51,E52)</f>
        <v>57211.028493699996</v>
      </c>
      <c r="F49" s="9">
        <f>SUM(F50,F51,F52)</f>
        <v>59373.262898700006</v>
      </c>
      <c r="G49" s="8">
        <f>F49/E49*100-100</f>
        <v>3.7794013880350263</v>
      </c>
      <c r="H49" s="9">
        <f>SUM(H50,H51,H52)</f>
        <v>132637.73855160002</v>
      </c>
      <c r="I49" s="9">
        <f>SUM(I50,I51,I52)</f>
        <v>128476.04472589999</v>
      </c>
      <c r="J49" s="10">
        <f>I49/H49*100-100</f>
        <v>-3.1376393107614717</v>
      </c>
      <c r="K49" s="5"/>
    </row>
    <row r="50" spans="1:11" s="3" customFormat="1" x14ac:dyDescent="0.2">
      <c r="A50" s="18" t="s">
        <v>12</v>
      </c>
      <c r="B50" s="12">
        <v>11477.9642</v>
      </c>
      <c r="C50" s="12">
        <v>11310.117700000001</v>
      </c>
      <c r="D50" s="13">
        <v>-1.4623368488986932</v>
      </c>
      <c r="E50" s="14">
        <v>22508.331945099999</v>
      </c>
      <c r="F50" s="14">
        <v>23854.980451399999</v>
      </c>
      <c r="G50" s="13">
        <v>5.9828889567854482</v>
      </c>
      <c r="H50" s="14">
        <v>41788.132793299999</v>
      </c>
      <c r="I50" s="14">
        <v>42631.015355000003</v>
      </c>
      <c r="J50" s="15">
        <v>2.0170381047394992</v>
      </c>
      <c r="K50" s="5"/>
    </row>
    <row r="51" spans="1:11" s="3" customFormat="1" x14ac:dyDescent="0.2">
      <c r="A51" s="18" t="s">
        <v>13</v>
      </c>
      <c r="B51" s="12">
        <v>11674.6342</v>
      </c>
      <c r="C51" s="12">
        <v>11415.6178</v>
      </c>
      <c r="D51" s="13">
        <v>-2.2186254024130436</v>
      </c>
      <c r="E51" s="14">
        <v>17585.708175799999</v>
      </c>
      <c r="F51" s="14">
        <v>17860.529094599999</v>
      </c>
      <c r="G51" s="13">
        <v>1.5627515028265204</v>
      </c>
      <c r="H51" s="14">
        <v>52031.0324817</v>
      </c>
      <c r="I51" s="14">
        <v>47686.067757700002</v>
      </c>
      <c r="J51" s="15">
        <v>-8.350717863475376</v>
      </c>
      <c r="K51" s="5"/>
    </row>
    <row r="52" spans="1:11" s="3" customFormat="1" x14ac:dyDescent="0.2">
      <c r="A52" s="18" t="s">
        <v>14</v>
      </c>
      <c r="B52" s="12">
        <v>11474.127699999999</v>
      </c>
      <c r="C52" s="12">
        <v>11240.1178</v>
      </c>
      <c r="D52" s="13">
        <v>-2.0394569950620167</v>
      </c>
      <c r="E52" s="14">
        <v>17116.988372799999</v>
      </c>
      <c r="F52" s="14">
        <v>17657.753352700001</v>
      </c>
      <c r="G52" s="13">
        <v>3.1592296969676914</v>
      </c>
      <c r="H52" s="14">
        <v>38818.5732766</v>
      </c>
      <c r="I52" s="14">
        <v>38158.961613200001</v>
      </c>
      <c r="J52" s="15">
        <v>-1.699216657706526</v>
      </c>
      <c r="K52" s="5"/>
    </row>
    <row r="53" spans="1:11" s="3" customFormat="1" ht="30" customHeight="1" x14ac:dyDescent="0.2">
      <c r="A53" s="17" t="s">
        <v>15</v>
      </c>
      <c r="B53" s="7">
        <f>AVERAGE(B54,B55,B56)</f>
        <v>11471.791066666667</v>
      </c>
      <c r="C53" s="7">
        <f>AVERAGE(C54,C55,C56)</f>
        <v>11283.617899999999</v>
      </c>
      <c r="D53" s="8">
        <f>C53/B53*100-100</f>
        <v>-1.6403120103314848</v>
      </c>
      <c r="E53" s="9">
        <f>SUM(E54,E55,E56)</f>
        <v>63364.466265099996</v>
      </c>
      <c r="F53" s="9">
        <f>SUM(F54,F55,F56)</f>
        <v>66973.49890620001</v>
      </c>
      <c r="G53" s="8">
        <f>F53/E53*100-100</f>
        <v>5.6956727545068873</v>
      </c>
      <c r="H53" s="9">
        <f>SUM(H54,H55,H56)</f>
        <v>125374.53830409999</v>
      </c>
      <c r="I53" s="9">
        <f>SUM(I54,I55,I56)</f>
        <v>133147.5836208</v>
      </c>
      <c r="J53" s="10">
        <f>I53/H53*100-100</f>
        <v>6.1998595742352762</v>
      </c>
      <c r="K53" s="5"/>
    </row>
    <row r="54" spans="1:11" s="3" customFormat="1" x14ac:dyDescent="0.2">
      <c r="A54" s="18" t="s">
        <v>16</v>
      </c>
      <c r="B54" s="12">
        <v>11439.7911</v>
      </c>
      <c r="C54" s="12">
        <v>11364.1178</v>
      </c>
      <c r="D54" s="13">
        <v>-0.66149197427215478</v>
      </c>
      <c r="E54" s="14">
        <v>20337.546870900002</v>
      </c>
      <c r="F54" s="14">
        <v>20967.7335298</v>
      </c>
      <c r="G54" s="13">
        <v>3.0986365410751837</v>
      </c>
      <c r="H54" s="14">
        <v>38865.615229700001</v>
      </c>
      <c r="I54" s="14">
        <v>48665.000983899998</v>
      </c>
      <c r="J54" s="15">
        <v>25.213509927180013</v>
      </c>
      <c r="K54" s="5"/>
    </row>
    <row r="55" spans="1:11" s="3" customFormat="1" x14ac:dyDescent="0.2">
      <c r="A55" s="18" t="s">
        <v>17</v>
      </c>
      <c r="B55" s="12">
        <v>11457.124400000001</v>
      </c>
      <c r="C55" s="12">
        <v>11163.284600000001</v>
      </c>
      <c r="D55" s="13">
        <v>-2.5646906653121415</v>
      </c>
      <c r="E55" s="14">
        <v>24711.7555593</v>
      </c>
      <c r="F55" s="14">
        <v>27682.819870300002</v>
      </c>
      <c r="G55" s="13">
        <v>12.022878357915268</v>
      </c>
      <c r="H55" s="14">
        <v>47466.423683000001</v>
      </c>
      <c r="I55" s="14">
        <v>47299.197379999998</v>
      </c>
      <c r="J55" s="15">
        <v>-0.35230440809446151</v>
      </c>
      <c r="K55" s="5"/>
    </row>
    <row r="56" spans="1:11" s="3" customFormat="1" x14ac:dyDescent="0.2">
      <c r="A56" s="18" t="s">
        <v>18</v>
      </c>
      <c r="B56" s="12">
        <v>11518.457700000001</v>
      </c>
      <c r="C56" s="12">
        <v>11323.451300000001</v>
      </c>
      <c r="D56" s="13">
        <v>-1.6929905468160089</v>
      </c>
      <c r="E56" s="14">
        <v>18315.163834899999</v>
      </c>
      <c r="F56" s="14">
        <v>18322.945506100001</v>
      </c>
      <c r="G56" s="13">
        <v>4.2487587171757824E-2</v>
      </c>
      <c r="H56" s="14">
        <v>39042.499391400001</v>
      </c>
      <c r="I56" s="14">
        <v>37183.385256900001</v>
      </c>
      <c r="J56" s="15">
        <v>-4.7617702848950056</v>
      </c>
      <c r="K56" s="5"/>
    </row>
    <row r="57" spans="1:11" s="3" customFormat="1" ht="30" customHeight="1" x14ac:dyDescent="0.2">
      <c r="A57" s="17" t="s">
        <v>30</v>
      </c>
      <c r="B57" s="7">
        <f>AVERAGE(B58,B59,B60)</f>
        <v>11336.621099999998</v>
      </c>
      <c r="C57" s="7">
        <f>AVERAGE(C58,C59,C60)</f>
        <v>11131.728833333333</v>
      </c>
      <c r="D57" s="8">
        <f>C57/B57*100-100</f>
        <v>-1.8073486346532803</v>
      </c>
      <c r="E57" s="9">
        <f>SUM(E58,E59,E60)</f>
        <v>58739.877475200003</v>
      </c>
      <c r="F57" s="9">
        <f>SUM(F58,F59,F60)</f>
        <v>58382.529509300002</v>
      </c>
      <c r="G57" s="8">
        <f>F57/E57*100-100</f>
        <v>-0.608356675668702</v>
      </c>
      <c r="H57" s="9">
        <f>SUM(H58,H59,H60)</f>
        <v>143791.84762239998</v>
      </c>
      <c r="I57" s="9">
        <f>SUM(I58,I59,I60)</f>
        <v>143303.46309619999</v>
      </c>
      <c r="J57" s="10">
        <f>I57/H57*100-100</f>
        <v>-0.33964688142994248</v>
      </c>
      <c r="K57" s="5"/>
    </row>
    <row r="58" spans="1:11" s="3" customFormat="1" x14ac:dyDescent="0.2">
      <c r="A58" s="18" t="s">
        <v>31</v>
      </c>
      <c r="B58" s="12">
        <v>11394.454400000001</v>
      </c>
      <c r="C58" s="12">
        <v>11158.117700000001</v>
      </c>
      <c r="D58" s="13">
        <v>-2.0741379244977209</v>
      </c>
      <c r="E58" s="14">
        <v>16783.6872129</v>
      </c>
      <c r="F58" s="14">
        <v>17248.957176299999</v>
      </c>
      <c r="G58" s="13">
        <v>2.772155829038514</v>
      </c>
      <c r="H58" s="14">
        <v>39125.322471899999</v>
      </c>
      <c r="I58" s="14">
        <v>36050.7920428</v>
      </c>
      <c r="J58" s="15">
        <v>-7.8581599712261641</v>
      </c>
      <c r="K58" s="5"/>
    </row>
    <row r="59" spans="1:11" s="3" customFormat="1" x14ac:dyDescent="0.2">
      <c r="A59" s="18" t="s">
        <v>32</v>
      </c>
      <c r="B59" s="12">
        <v>11396.1211</v>
      </c>
      <c r="C59" s="12">
        <v>11228.2844</v>
      </c>
      <c r="D59" s="13">
        <v>-1.4727528650077204</v>
      </c>
      <c r="E59" s="14">
        <v>18087.963141299999</v>
      </c>
      <c r="F59" s="14">
        <v>17783.866870099999</v>
      </c>
      <c r="G59" s="13">
        <v>-1.6812079327255036</v>
      </c>
      <c r="H59" s="14">
        <v>44516.9728808</v>
      </c>
      <c r="I59" s="14">
        <v>43848.097800900003</v>
      </c>
      <c r="J59" s="15">
        <v>-1.5025169876015543</v>
      </c>
      <c r="K59" s="5"/>
    </row>
    <row r="60" spans="1:11" s="3" customFormat="1" x14ac:dyDescent="0.2">
      <c r="A60" s="19" t="s">
        <v>33</v>
      </c>
      <c r="B60" s="20">
        <v>11219.2878</v>
      </c>
      <c r="C60" s="20">
        <v>11008.7844</v>
      </c>
      <c r="D60" s="21">
        <v>-1.8762634826071545</v>
      </c>
      <c r="E60" s="22">
        <v>23868.227121</v>
      </c>
      <c r="F60" s="22">
        <v>23349.705462900001</v>
      </c>
      <c r="G60" s="21">
        <v>-2.1724347412623191</v>
      </c>
      <c r="H60" s="22">
        <v>60149.552269699998</v>
      </c>
      <c r="I60" s="22">
        <v>63404.573252499998</v>
      </c>
      <c r="J60" s="23">
        <v>5.4115464870046814</v>
      </c>
      <c r="K60" s="5"/>
    </row>
    <row r="61" spans="1:11" ht="16.5" customHeight="1" x14ac:dyDescent="0.2">
      <c r="A61" s="30" t="s">
        <v>20</v>
      </c>
      <c r="B61" s="24"/>
      <c r="C61" s="24"/>
      <c r="D61" s="25"/>
      <c r="E61" s="24"/>
      <c r="F61" s="24"/>
      <c r="G61" s="25"/>
      <c r="H61" s="24"/>
      <c r="I61" s="24"/>
      <c r="J61" s="25"/>
      <c r="K61" s="26"/>
    </row>
    <row r="62" spans="1:11" ht="13.15" customHeight="1" x14ac:dyDescent="0.2">
      <c r="A62" s="30" t="s">
        <v>34</v>
      </c>
      <c r="B62" s="24"/>
      <c r="C62" s="24"/>
      <c r="D62" s="25"/>
      <c r="E62" s="24"/>
      <c r="F62" s="24"/>
      <c r="G62" s="25"/>
      <c r="H62" s="24"/>
      <c r="I62" s="24"/>
      <c r="J62" s="25"/>
      <c r="K62" s="26"/>
    </row>
    <row r="63" spans="1:11" ht="13.15" customHeight="1" x14ac:dyDescent="0.2">
      <c r="A63" s="30" t="s">
        <v>21</v>
      </c>
      <c r="B63" s="24"/>
      <c r="C63" s="24"/>
      <c r="D63" s="25"/>
      <c r="E63" s="24"/>
      <c r="F63" s="24"/>
      <c r="G63" s="25"/>
      <c r="H63" s="24"/>
      <c r="I63" s="24"/>
      <c r="J63" s="25"/>
      <c r="K63" s="26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A9"/>
    <mergeCell ref="B8:D8"/>
    <mergeCell ref="E8:G8"/>
    <mergeCell ref="H8:J8"/>
  </mergeCells>
  <printOptions horizontalCentered="1" verticalCentered="1"/>
  <pageMargins left="0" right="0" top="0" bottom="0" header="0" footer="0"/>
  <pageSetup scale="65" orientation="portrait" horizontalDpi="200" verticalDpi="200" r:id="rId1"/>
  <headerFooter alignWithMargins="0"/>
  <ignoredErrors>
    <ignoredError sqref="G10:J14 D11:D14 G15:J28 B61:J63 B15:F28 G32:J32 B32:F32 G36:J36 B36:F36 G40:J40 B40:F40 G44:J45 B44:F45 G49:J49 B49:F49 G53:J53 B53:F53 G57:J57 B57:F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12</vt:lpstr>
      <vt:lpstr>'Cuadro 12'!Área_de_impresión</vt:lpstr>
      <vt:lpstr>'Cuadro 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DIAZ DE GONZALEZ</dc:creator>
  <cp:lastModifiedBy>AMBAR DIAZ DE GONZALEZ</cp:lastModifiedBy>
  <cp:lastPrinted>2025-04-04T20:23:20Z</cp:lastPrinted>
  <dcterms:created xsi:type="dcterms:W3CDTF">2024-12-19T15:45:01Z</dcterms:created>
  <dcterms:modified xsi:type="dcterms:W3CDTF">2025-04-22T15:43:29Z</dcterms:modified>
</cp:coreProperties>
</file>